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ert/Dropbox/King Car Wash/Presentaciones &amp; Cotizaciones/InBay/"/>
    </mc:Choice>
  </mc:AlternateContent>
  <xr:revisionPtr revIDLastSave="0" documentId="13_ncr:1_{296C5AA9-7D7A-184B-BA66-DDDFD3A717B0}" xr6:coauthVersionLast="43" xr6:coauthVersionMax="43" xr10:uidLastSave="{00000000-0000-0000-0000-000000000000}"/>
  <bookViews>
    <workbookView xWindow="0" yWindow="460" windowWidth="28800" windowHeight="16260" xr2:uid="{D4974996-7ED4-A844-B3EF-C42ECC0FDEA4}"/>
  </bookViews>
  <sheets>
    <sheet name="Costos de Operací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1" l="1"/>
  <c r="G10" i="1"/>
  <c r="G11" i="1"/>
  <c r="G17" i="1" s="1"/>
  <c r="G8" i="1"/>
  <c r="G30" i="1" l="1"/>
  <c r="G29" i="1"/>
  <c r="G28" i="1"/>
  <c r="G27" i="1"/>
  <c r="G26" i="1"/>
  <c r="G25" i="1"/>
  <c r="G13" i="1"/>
  <c r="G18" i="1" s="1"/>
  <c r="G12" i="1"/>
  <c r="G9" i="1"/>
  <c r="G6" i="1"/>
  <c r="G5" i="1"/>
  <c r="G4" i="1"/>
  <c r="E14" i="1"/>
  <c r="G16" i="1" l="1"/>
  <c r="G19" i="1" s="1"/>
  <c r="G21" i="1" s="1"/>
  <c r="G31" i="1"/>
  <c r="G14" i="1"/>
</calcChain>
</file>

<file path=xl/sharedStrings.xml><?xml version="1.0" encoding="utf-8"?>
<sst xmlns="http://schemas.openxmlformats.org/spreadsheetml/2006/main" count="43" uniqueCount="40">
  <si>
    <t>Costos Apróximados de Operación efusion, Fusion X, WW2.0 &amp; Fastrack</t>
  </si>
  <si>
    <t>Consumo de Agua</t>
  </si>
  <si>
    <t>Gallones</t>
  </si>
  <si>
    <t>Lavado de Chasis Agua Fria</t>
  </si>
  <si>
    <t>Tiempo de Uso (Seg.)</t>
  </si>
  <si>
    <t>Presión (PSI)</t>
  </si>
  <si>
    <t>Preenjuague</t>
  </si>
  <si>
    <t>Tiempo total de Lavado</t>
  </si>
  <si>
    <t>(Preenjuague)</t>
  </si>
  <si>
    <t>Fojación de Quimico</t>
  </si>
  <si>
    <t>Lavado de Llantas</t>
  </si>
  <si>
    <t>Lubricación de Cepillos</t>
  </si>
  <si>
    <t>Enjuague Alta Presión</t>
  </si>
  <si>
    <t>Espuma Tri-Color</t>
  </si>
  <si>
    <t>Cera a Baja Presión</t>
  </si>
  <si>
    <t>Total Agua Caliente (Galones)</t>
  </si>
  <si>
    <t>Enjuague "Spot Free"</t>
  </si>
  <si>
    <t>Lava Llantas Alta Presión</t>
  </si>
  <si>
    <t>(Si Aplica; preenjuague, lavado de llantas alta presión, Alta presión)</t>
  </si>
  <si>
    <t>Total Agua Fria (Galones)</t>
  </si>
  <si>
    <t>Galones por Minuto</t>
  </si>
  <si>
    <t>(Lavado de Chasis, Lava Llantas, Espuma Tri-Color, Cera)</t>
  </si>
  <si>
    <t>Total Enjuague "Spot Free"</t>
  </si>
  <si>
    <t>Gal</t>
  </si>
  <si>
    <t>Aprox. Agua por Vehículo</t>
  </si>
  <si>
    <t>Costo de Agua x 1000 Galones</t>
  </si>
  <si>
    <t>Costo Aprox. Por Vehículo</t>
  </si>
  <si>
    <t>Aprox.</t>
  </si>
  <si>
    <t>Tri-Color - 472 a 1</t>
  </si>
  <si>
    <t>Lava Llantas - 50 a 1</t>
  </si>
  <si>
    <t>Preenjuague Caliente - 90 a 1</t>
  </si>
  <si>
    <t xml:space="preserve">Uso / Dilución de Químico </t>
  </si>
  <si>
    <t>Lubricación de Cepillos 472 a 1</t>
  </si>
  <si>
    <t>Cera Baja Preción</t>
  </si>
  <si>
    <t>Costo Promedio de Químicos</t>
  </si>
  <si>
    <t>Presión Opcional</t>
  </si>
  <si>
    <t>No. de Pases</t>
  </si>
  <si>
    <t>Promedio por Vehículo</t>
  </si>
  <si>
    <t>Uso Aprox por Pase ( ml )</t>
  </si>
  <si>
    <t>Costo por ml          ( Aprox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</si>
</sst>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MX$&quot;* #,##0.00_);_(&quot;MX$&quot;* \(#,##0.00\);_(&quot;MX$&quot;* &quot;-&quot;??_);_(@_)"/>
    <numFmt numFmtId="164" formatCode="_([$MXN]\ * #,##0.00_);_([$MXN]\ * \(#,##0.00\);_([$MXN]\ * &quot;-&quot;??_);_(@_)"/>
    <numFmt numFmtId="165" formatCode="&quot;MX$&quot;#,##0.00"/>
    <numFmt numFmtId="166" formatCode="&quot;MX$&quot;#,##0.00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2" fontId="0" fillId="0" borderId="0" xfId="0" applyNumberFormat="1" applyFont="1"/>
    <xf numFmtId="2" fontId="0" fillId="0" borderId="0" xfId="0" applyNumberFormat="1"/>
    <xf numFmtId="0" fontId="2" fillId="0" borderId="1" xfId="0" applyFont="1" applyBorder="1"/>
    <xf numFmtId="0" fontId="2" fillId="0" borderId="2" xfId="0" applyFont="1" applyBorder="1"/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164" fontId="0" fillId="0" borderId="0" xfId="1" applyNumberFormat="1" applyFont="1" applyAlignment="1">
      <alignment horizontal="right"/>
    </xf>
    <xf numFmtId="164" fontId="2" fillId="0" borderId="3" xfId="1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2" fillId="0" borderId="3" xfId="0" applyNumberFormat="1" applyFont="1" applyBorder="1"/>
    <xf numFmtId="166" fontId="0" fillId="0" borderId="0" xfId="0" applyNumberFormat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D476C-35A3-5540-9F23-A8F095214D55}">
  <dimension ref="B1:L31"/>
  <sheetViews>
    <sheetView showGridLines="0" tabSelected="1" zoomScale="150" workbookViewId="0">
      <selection activeCell="H23" sqref="H23"/>
    </sheetView>
  </sheetViews>
  <sheetFormatPr baseColWidth="10" defaultRowHeight="16" x14ac:dyDescent="0.2"/>
  <cols>
    <col min="2" max="2" width="30.33203125" customWidth="1"/>
    <col min="3" max="4" width="14.33203125" customWidth="1"/>
    <col min="5" max="5" width="14.5" customWidth="1"/>
    <col min="6" max="7" width="14.33203125" customWidth="1"/>
    <col min="10" max="10" width="10.6640625" customWidth="1"/>
  </cols>
  <sheetData>
    <row r="1" spans="2:12" ht="17" thickBot="1" x14ac:dyDescent="0.25"/>
    <row r="2" spans="2:12" ht="22" thickBot="1" x14ac:dyDescent="0.3">
      <c r="B2" s="23" t="s">
        <v>0</v>
      </c>
      <c r="C2" s="24"/>
      <c r="D2" s="24"/>
      <c r="E2" s="24"/>
      <c r="F2" s="24"/>
      <c r="G2" s="25"/>
      <c r="H2" s="2"/>
      <c r="I2" s="2"/>
      <c r="J2" s="2"/>
      <c r="K2" s="2"/>
    </row>
    <row r="3" spans="2:12" ht="34" x14ac:dyDescent="0.2">
      <c r="B3" s="3" t="s">
        <v>1</v>
      </c>
      <c r="C3" s="3" t="s">
        <v>5</v>
      </c>
      <c r="D3" s="4" t="s">
        <v>20</v>
      </c>
      <c r="E3" s="4" t="s">
        <v>4</v>
      </c>
      <c r="F3" s="3" t="s">
        <v>36</v>
      </c>
      <c r="G3" s="3" t="s">
        <v>2</v>
      </c>
      <c r="H3" s="3"/>
      <c r="I3" s="21"/>
      <c r="J3" s="21"/>
      <c r="K3" s="21"/>
      <c r="L3" s="21"/>
    </row>
    <row r="4" spans="2:12" x14ac:dyDescent="0.2">
      <c r="B4" t="s">
        <v>3</v>
      </c>
      <c r="C4" s="1">
        <v>1000</v>
      </c>
      <c r="D4" s="1">
        <v>18</v>
      </c>
      <c r="E4" s="1">
        <v>15</v>
      </c>
      <c r="F4" s="1">
        <v>1</v>
      </c>
      <c r="G4" s="5">
        <f>D4/4</f>
        <v>4.5</v>
      </c>
      <c r="H4" s="5"/>
      <c r="I4" s="21"/>
      <c r="J4" s="15"/>
      <c r="K4" s="15"/>
      <c r="L4" s="15"/>
    </row>
    <row r="5" spans="2:12" x14ac:dyDescent="0.2">
      <c r="B5" t="s">
        <v>6</v>
      </c>
      <c r="C5" s="1">
        <v>60</v>
      </c>
      <c r="D5" s="1">
        <v>5.5</v>
      </c>
      <c r="E5" s="1">
        <v>25</v>
      </c>
      <c r="F5" s="1">
        <v>1</v>
      </c>
      <c r="G5" s="5">
        <f>D5/2.4</f>
        <v>2.291666666666667</v>
      </c>
      <c r="H5" s="5"/>
      <c r="I5" s="21"/>
      <c r="J5" s="22"/>
      <c r="K5" s="22"/>
      <c r="L5" s="22"/>
    </row>
    <row r="6" spans="2:12" x14ac:dyDescent="0.2">
      <c r="B6" t="s">
        <v>10</v>
      </c>
      <c r="C6" s="1">
        <v>60</v>
      </c>
      <c r="D6" s="1">
        <v>2</v>
      </c>
      <c r="E6" s="1" t="s">
        <v>8</v>
      </c>
      <c r="F6" s="1">
        <v>1</v>
      </c>
      <c r="G6" s="5">
        <f>D6/2.4</f>
        <v>0.83333333333333337</v>
      </c>
      <c r="H6" s="5"/>
      <c r="I6" s="21"/>
      <c r="J6" s="15"/>
      <c r="K6" s="15"/>
      <c r="L6" s="15"/>
    </row>
    <row r="7" spans="2:12" x14ac:dyDescent="0.2">
      <c r="B7" t="s">
        <v>9</v>
      </c>
      <c r="C7" s="1"/>
      <c r="D7" s="1"/>
      <c r="E7" s="1">
        <v>10</v>
      </c>
      <c r="F7" s="1"/>
      <c r="G7" s="5"/>
      <c r="H7" s="5"/>
      <c r="J7" s="1"/>
      <c r="K7" s="1"/>
      <c r="L7" s="1"/>
    </row>
    <row r="8" spans="2:12" x14ac:dyDescent="0.2">
      <c r="B8" t="s">
        <v>17</v>
      </c>
      <c r="C8" s="1">
        <v>1000</v>
      </c>
      <c r="D8" s="1">
        <v>18</v>
      </c>
      <c r="E8" s="1">
        <v>35</v>
      </c>
      <c r="F8" s="1">
        <v>1</v>
      </c>
      <c r="G8" s="5">
        <f>D8/1.714</f>
        <v>10.501750291715286</v>
      </c>
      <c r="H8" s="5"/>
    </row>
    <row r="9" spans="2:12" x14ac:dyDescent="0.2">
      <c r="B9" t="s">
        <v>11</v>
      </c>
      <c r="C9" s="1">
        <v>50</v>
      </c>
      <c r="D9" s="1">
        <v>4</v>
      </c>
      <c r="E9" s="1">
        <v>55</v>
      </c>
      <c r="F9" s="1">
        <v>1</v>
      </c>
      <c r="G9" s="5">
        <f>D9/1.09</f>
        <v>3.6697247706422016</v>
      </c>
      <c r="H9" s="5"/>
    </row>
    <row r="10" spans="2:12" x14ac:dyDescent="0.2">
      <c r="B10" t="s">
        <v>12</v>
      </c>
      <c r="C10" s="1">
        <v>1000</v>
      </c>
      <c r="D10" s="1">
        <v>32</v>
      </c>
      <c r="E10" s="1">
        <v>34</v>
      </c>
      <c r="F10" s="1">
        <v>1</v>
      </c>
      <c r="G10" s="5">
        <f>D10/1.765</f>
        <v>18.130311614730878</v>
      </c>
      <c r="H10" s="5"/>
    </row>
    <row r="11" spans="2:12" x14ac:dyDescent="0.2">
      <c r="B11" t="s">
        <v>13</v>
      </c>
      <c r="C11" s="1">
        <v>60</v>
      </c>
      <c r="D11" s="1">
        <v>2.5</v>
      </c>
      <c r="E11" s="1">
        <v>20</v>
      </c>
      <c r="F11" s="1">
        <v>1</v>
      </c>
      <c r="G11" s="5">
        <f>D11/3</f>
        <v>0.83333333333333337</v>
      </c>
      <c r="H11" s="5"/>
    </row>
    <row r="12" spans="2:12" x14ac:dyDescent="0.2">
      <c r="B12" t="s">
        <v>14</v>
      </c>
      <c r="C12" s="1">
        <v>40</v>
      </c>
      <c r="D12" s="1">
        <v>2.5</v>
      </c>
      <c r="E12" s="1">
        <v>25</v>
      </c>
      <c r="F12" s="1">
        <v>1</v>
      </c>
      <c r="G12" s="5">
        <f>D12/2.4</f>
        <v>1.0416666666666667</v>
      </c>
      <c r="H12" s="5"/>
    </row>
    <row r="13" spans="2:12" ht="17" thickBot="1" x14ac:dyDescent="0.25">
      <c r="B13" t="s">
        <v>16</v>
      </c>
      <c r="C13" s="1">
        <v>120</v>
      </c>
      <c r="D13" s="1">
        <v>10</v>
      </c>
      <c r="E13" s="1">
        <v>30</v>
      </c>
      <c r="F13" s="1">
        <v>1</v>
      </c>
      <c r="G13" s="5">
        <f>D13/2</f>
        <v>5</v>
      </c>
      <c r="H13" s="5"/>
    </row>
    <row r="14" spans="2:12" ht="17" thickBot="1" x14ac:dyDescent="0.25">
      <c r="B14" s="6" t="s">
        <v>7</v>
      </c>
      <c r="C14" s="7"/>
      <c r="D14" s="9"/>
      <c r="E14" s="7">
        <f>SUM(E4:E13)</f>
        <v>249</v>
      </c>
      <c r="F14" s="9"/>
      <c r="G14" s="8">
        <f>SUM(G4:G13)</f>
        <v>46.801786677088366</v>
      </c>
      <c r="H14" s="1"/>
    </row>
    <row r="15" spans="2:12" x14ac:dyDescent="0.2">
      <c r="H15" s="1"/>
    </row>
    <row r="16" spans="2:12" x14ac:dyDescent="0.2">
      <c r="B16" t="s">
        <v>15</v>
      </c>
      <c r="C16" t="s">
        <v>18</v>
      </c>
      <c r="G16" s="10">
        <f>SUM(G5+G8+G9)</f>
        <v>16.463141729024155</v>
      </c>
      <c r="H16" s="5"/>
    </row>
    <row r="17" spans="2:8" x14ac:dyDescent="0.2">
      <c r="B17" t="s">
        <v>19</v>
      </c>
      <c r="C17" t="s">
        <v>21</v>
      </c>
      <c r="G17" s="11">
        <f>G4+G10+G11+G12+G6</f>
        <v>25.338644948064211</v>
      </c>
      <c r="H17" s="5"/>
    </row>
    <row r="18" spans="2:8" x14ac:dyDescent="0.2">
      <c r="B18" t="s">
        <v>22</v>
      </c>
      <c r="G18" s="11">
        <f>G13</f>
        <v>5</v>
      </c>
      <c r="H18" s="5"/>
    </row>
    <row r="19" spans="2:8" x14ac:dyDescent="0.2">
      <c r="B19" t="s">
        <v>24</v>
      </c>
      <c r="F19" s="14" t="s">
        <v>23</v>
      </c>
      <c r="G19" s="11">
        <f>SUM(G16:G18)</f>
        <v>46.801786677088366</v>
      </c>
      <c r="H19" s="5"/>
    </row>
    <row r="20" spans="2:8" ht="17" thickBot="1" x14ac:dyDescent="0.25">
      <c r="B20" t="s">
        <v>25</v>
      </c>
      <c r="F20" s="14" t="s">
        <v>27</v>
      </c>
      <c r="G20" s="16">
        <v>133</v>
      </c>
    </row>
    <row r="21" spans="2:8" ht="17" thickBot="1" x14ac:dyDescent="0.25">
      <c r="B21" s="12" t="s">
        <v>26</v>
      </c>
      <c r="C21" s="13"/>
      <c r="D21" s="13"/>
      <c r="E21" s="13"/>
      <c r="F21" s="13"/>
      <c r="G21" s="17">
        <f>(G20/1000)*G19</f>
        <v>6.2246376280527533</v>
      </c>
    </row>
    <row r="23" spans="2:8" ht="34" x14ac:dyDescent="0.2">
      <c r="B23" s="18" t="s">
        <v>31</v>
      </c>
      <c r="C23" s="18" t="s">
        <v>35</v>
      </c>
      <c r="D23" s="18" t="s">
        <v>39</v>
      </c>
      <c r="E23" s="18" t="s">
        <v>38</v>
      </c>
      <c r="F23" s="18" t="s">
        <v>36</v>
      </c>
      <c r="G23" s="18" t="s">
        <v>37</v>
      </c>
    </row>
    <row r="24" spans="2:8" x14ac:dyDescent="0.2">
      <c r="B24" t="s">
        <v>30</v>
      </c>
      <c r="C24" s="1">
        <v>60</v>
      </c>
      <c r="D24" s="1">
        <v>6.7799999999999999E-2</v>
      </c>
      <c r="E24" s="1">
        <v>5850</v>
      </c>
      <c r="F24" s="1">
        <v>2</v>
      </c>
      <c r="G24" s="20">
        <f>((E24/90)*D24)*F24</f>
        <v>8.8140000000000001</v>
      </c>
    </row>
    <row r="25" spans="2:8" x14ac:dyDescent="0.2">
      <c r="B25" t="s">
        <v>29</v>
      </c>
      <c r="C25" s="1">
        <v>60</v>
      </c>
      <c r="D25" s="1">
        <v>0.108</v>
      </c>
      <c r="E25" s="1">
        <v>1700</v>
      </c>
      <c r="F25" s="1">
        <v>1</v>
      </c>
      <c r="G25" s="20">
        <f>((E25/50)*D25)*F25</f>
        <v>3.6720000000000002</v>
      </c>
    </row>
    <row r="26" spans="2:8" x14ac:dyDescent="0.2">
      <c r="B26" t="s">
        <v>28</v>
      </c>
      <c r="C26" s="1">
        <v>60</v>
      </c>
      <c r="D26" s="1">
        <v>0.16200000000000001</v>
      </c>
      <c r="E26" s="1">
        <v>1650</v>
      </c>
      <c r="F26" s="1">
        <v>1</v>
      </c>
      <c r="G26" s="20">
        <f>((E26/472)*D26)*F26</f>
        <v>0.56631355932203387</v>
      </c>
    </row>
    <row r="27" spans="2:8" x14ac:dyDescent="0.2">
      <c r="B27" t="s">
        <v>28</v>
      </c>
      <c r="C27" s="1">
        <v>60</v>
      </c>
      <c r="D27" s="1">
        <v>0.16200000000000001</v>
      </c>
      <c r="E27" s="1">
        <v>1650</v>
      </c>
      <c r="F27" s="1">
        <v>1</v>
      </c>
      <c r="G27" s="20">
        <f>((E27/472)*D27)*F27</f>
        <v>0.56631355932203387</v>
      </c>
    </row>
    <row r="28" spans="2:8" x14ac:dyDescent="0.2">
      <c r="B28" t="s">
        <v>28</v>
      </c>
      <c r="C28" s="1">
        <v>60</v>
      </c>
      <c r="D28" s="1">
        <v>0.16200000000000001</v>
      </c>
      <c r="E28" s="1">
        <v>1650</v>
      </c>
      <c r="F28" s="1">
        <v>1</v>
      </c>
      <c r="G28" s="20">
        <f>((E28/472)*D28)*F28</f>
        <v>0.56631355932203387</v>
      </c>
    </row>
    <row r="29" spans="2:8" x14ac:dyDescent="0.2">
      <c r="B29" t="s">
        <v>32</v>
      </c>
      <c r="C29" s="1">
        <v>60</v>
      </c>
      <c r="D29" s="1">
        <v>0.05</v>
      </c>
      <c r="E29" s="1">
        <v>650</v>
      </c>
      <c r="F29" s="1">
        <v>1</v>
      </c>
      <c r="G29" s="20">
        <f>((E29/472)*D29)*F29</f>
        <v>6.8855932203389841E-2</v>
      </c>
    </row>
    <row r="30" spans="2:8" ht="17" thickBot="1" x14ac:dyDescent="0.25">
      <c r="B30" t="s">
        <v>33</v>
      </c>
      <c r="C30" s="1">
        <v>50</v>
      </c>
      <c r="D30" s="1">
        <v>0.21099999999999999</v>
      </c>
      <c r="E30" s="1">
        <v>1650</v>
      </c>
      <c r="F30" s="1">
        <v>1</v>
      </c>
      <c r="G30" s="20">
        <f>((E30/500)*D30)*F30</f>
        <v>0.69629999999999992</v>
      </c>
    </row>
    <row r="31" spans="2:8" ht="17" thickBot="1" x14ac:dyDescent="0.25">
      <c r="B31" s="12" t="s">
        <v>34</v>
      </c>
      <c r="C31" s="13"/>
      <c r="D31" s="13"/>
      <c r="E31" s="13"/>
      <c r="F31" s="13"/>
      <c r="G31" s="19">
        <f>SUM(G24:G30)</f>
        <v>14.950096610169489</v>
      </c>
    </row>
  </sheetData>
  <mergeCells count="1">
    <mergeCell ref="B2:G2"/>
  </mergeCells>
  <phoneticPr fontId="5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Costos de Operacíon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2019-07-05T16:53:50Z</dcterms:created>
  <dcterms:modified xsi:type="dcterms:W3CDTF">2019-07-19T03:50:07Z</dcterms:modified>
</cp:coreProperties>
</file>